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\__WebSiteTests\Städteweb\"/>
    </mc:Choice>
  </mc:AlternateContent>
  <bookViews>
    <workbookView xWindow="360" yWindow="110" windowWidth="11360" windowHeight="6410"/>
  </bookViews>
  <sheets>
    <sheet name="WettbewerbsLernen" sheetId="1" r:id="rId1"/>
    <sheet name="ZSP" sheetId="2" state="hidden" r:id="rId2"/>
  </sheets>
  <calcPr calcId="162913"/>
</workbook>
</file>

<file path=xl/calcChain.xml><?xml version="1.0" encoding="utf-8"?>
<calcChain xmlns="http://schemas.openxmlformats.org/spreadsheetml/2006/main">
  <c r="F17" i="2" l="1"/>
  <c r="G3" i="1" l="1"/>
  <c r="F9" i="2" s="1"/>
  <c r="H3" i="1"/>
  <c r="I3" i="1"/>
  <c r="G4" i="1"/>
  <c r="H4" i="1"/>
  <c r="I4" i="1"/>
  <c r="G5" i="1"/>
  <c r="H5" i="1"/>
  <c r="I5" i="1"/>
  <c r="F10" i="2" s="1"/>
  <c r="K10" i="1"/>
  <c r="L10" i="1"/>
  <c r="M10" i="1"/>
  <c r="K14" i="1"/>
  <c r="L14" i="1"/>
  <c r="M14" i="1"/>
  <c r="K15" i="1"/>
  <c r="L15" i="1"/>
  <c r="M15" i="1"/>
  <c r="K16" i="1"/>
  <c r="L16" i="1"/>
  <c r="M16" i="1"/>
  <c r="K17" i="1"/>
  <c r="L17" i="1"/>
  <c r="M17" i="1"/>
  <c r="D2" i="2"/>
  <c r="E2" i="2"/>
  <c r="D3" i="2"/>
  <c r="E3" i="2"/>
  <c r="F3" i="2"/>
  <c r="D4" i="2"/>
  <c r="E4" i="2"/>
  <c r="F4" i="2"/>
  <c r="D6" i="2"/>
  <c r="E6" i="2"/>
  <c r="F6" i="2"/>
  <c r="D7" i="2"/>
  <c r="E7" i="2"/>
  <c r="F7" i="2"/>
  <c r="D8" i="2"/>
  <c r="E8" i="2"/>
  <c r="F8" i="2"/>
  <c r="D9" i="2"/>
  <c r="E9" i="2"/>
  <c r="D10" i="2"/>
  <c r="E10" i="2"/>
  <c r="F12" i="2" s="1"/>
  <c r="D11" i="2"/>
  <c r="E11" i="2"/>
  <c r="F11" i="2"/>
  <c r="D13" i="2"/>
  <c r="E13" i="2"/>
  <c r="D14" i="2"/>
  <c r="E14" i="2"/>
  <c r="D15" i="2"/>
  <c r="E15" i="2"/>
  <c r="Q17" i="1" l="1"/>
  <c r="Q14" i="1"/>
  <c r="F14" i="2" s="1"/>
  <c r="Q15" i="1"/>
  <c r="Q16" i="1"/>
  <c r="Q10" i="1"/>
  <c r="F16" i="2"/>
  <c r="F13" i="2" l="1"/>
  <c r="V10" i="1"/>
  <c r="W10" i="1"/>
  <c r="U10" i="1"/>
  <c r="Y10" i="1" l="1"/>
  <c r="AB10" i="1" s="1"/>
  <c r="V4" i="1" s="1"/>
  <c r="W4" i="1" l="1"/>
  <c r="AC10" i="1"/>
  <c r="V5" i="1" s="1"/>
  <c r="U4" i="1"/>
  <c r="AA10" i="1"/>
  <c r="V3" i="1" s="1"/>
  <c r="W5" i="1" l="1"/>
  <c r="U5" i="1"/>
  <c r="U3" i="1"/>
  <c r="F15" i="2" s="1"/>
  <c r="W3" i="1"/>
</calcChain>
</file>

<file path=xl/comments1.xml><?xml version="1.0" encoding="utf-8"?>
<comments xmlns="http://schemas.openxmlformats.org/spreadsheetml/2006/main">
  <authors>
    <author>Holz</author>
    <author>holz</author>
  </authors>
  <commentList>
    <comment ref="Y9" authorId="0" shapeId="0">
      <text>
        <r>
          <rPr>
            <sz val="8"/>
            <color indexed="81"/>
            <rFont val="Tahoma"/>
            <family val="2"/>
          </rPr>
          <t>Mit der Auswahl 1 wird euklidisch normiert, alternativ sonst linear</t>
        </r>
      </text>
    </comment>
    <comment ref="C11" authorId="1" shapeId="0">
      <text>
        <r>
          <rPr>
            <sz val="8"/>
            <color indexed="81"/>
            <rFont val="Tahoma"/>
            <family val="2"/>
          </rPr>
          <t>Lernraten sind Werte aus dem Intervall (0; 1)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 xml:space="preserve">Die Zahl der Darbietungen kann als natürliche Zahl gewählt werden
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 xml:space="preserve">Mit 1 werden die Trainingsdaten von oben nach unten durchlaufen, von unten nach oben sonst. </t>
        </r>
      </text>
    </comment>
    <comment ref="C17" authorId="1" shapeId="0">
      <text>
        <r>
          <rPr>
            <sz val="8"/>
            <color indexed="81"/>
            <rFont val="Tahoma"/>
            <family val="2"/>
          </rPr>
          <t>Der Lernratenfaktor aus (0; 1] vermindert als Multiplikator die Lernrate der Darbietungen</t>
        </r>
      </text>
    </comment>
  </commentList>
</comments>
</file>

<file path=xl/sharedStrings.xml><?xml version="1.0" encoding="utf-8"?>
<sst xmlns="http://schemas.openxmlformats.org/spreadsheetml/2006/main" count="53" uniqueCount="45">
  <si>
    <t>Init:</t>
  </si>
  <si>
    <t>Lernrate:</t>
  </si>
  <si>
    <t>Norm</t>
  </si>
  <si>
    <t>Eingabe</t>
  </si>
  <si>
    <t>Ausgabe</t>
  </si>
  <si>
    <t>Sieger</t>
  </si>
  <si>
    <t>w(neu)</t>
  </si>
  <si>
    <t>&lt;</t>
  </si>
  <si>
    <r>
      <t>u</t>
    </r>
    <r>
      <rPr>
        <vertAlign val="subscript"/>
        <sz val="8"/>
        <rFont val="Arial"/>
        <family val="2"/>
      </rPr>
      <t>1</t>
    </r>
  </si>
  <si>
    <r>
      <t>u</t>
    </r>
    <r>
      <rPr>
        <vertAlign val="subscript"/>
        <sz val="8"/>
        <rFont val="Arial"/>
        <family val="2"/>
      </rPr>
      <t>2</t>
    </r>
  </si>
  <si>
    <r>
      <t>u</t>
    </r>
    <r>
      <rPr>
        <vertAlign val="subscript"/>
        <sz val="8"/>
        <rFont val="Arial"/>
        <family val="2"/>
      </rPr>
      <t>3</t>
    </r>
  </si>
  <si>
    <r>
      <t>u</t>
    </r>
    <r>
      <rPr>
        <vertAlign val="subscript"/>
        <sz val="8"/>
        <rFont val="Arial"/>
        <family val="2"/>
      </rPr>
      <t>4</t>
    </r>
  </si>
  <si>
    <t>Init W</t>
  </si>
  <si>
    <r>
      <t>W</t>
    </r>
    <r>
      <rPr>
        <vertAlign val="subscript"/>
        <sz val="8"/>
        <rFont val="Arial"/>
        <family val="2"/>
      </rPr>
      <t>1</t>
    </r>
  </si>
  <si>
    <r>
      <t>W</t>
    </r>
    <r>
      <rPr>
        <vertAlign val="subscript"/>
        <sz val="8"/>
        <rFont val="Arial"/>
        <family val="2"/>
      </rPr>
      <t>2</t>
    </r>
  </si>
  <si>
    <r>
      <t>W</t>
    </r>
    <r>
      <rPr>
        <vertAlign val="subscript"/>
        <sz val="8"/>
        <rFont val="Arial"/>
        <family val="2"/>
      </rPr>
      <t>3</t>
    </r>
  </si>
  <si>
    <t>Vorwärts (0/1):</t>
  </si>
  <si>
    <t>Darbietungen</t>
  </si>
  <si>
    <t>Parameter:</t>
  </si>
  <si>
    <t>Zeile</t>
  </si>
  <si>
    <t>Spalte</t>
  </si>
  <si>
    <t>ParameterWerte:</t>
  </si>
  <si>
    <t>Lernrate</t>
  </si>
  <si>
    <t>Trainingsdaten #</t>
  </si>
  <si>
    <t>Vorwärts/Rückwärts</t>
  </si>
  <si>
    <t>Init-MatrixNr</t>
  </si>
  <si>
    <t>InitMatrix_Anf</t>
  </si>
  <si>
    <t>InitMatrix_Ende</t>
  </si>
  <si>
    <t>TrainingSatz1</t>
  </si>
  <si>
    <t>MatDim</t>
  </si>
  <si>
    <t>Eingabe u:</t>
  </si>
  <si>
    <t>Trainingsdaten u:</t>
  </si>
  <si>
    <t>AlleSieger_Anf</t>
  </si>
  <si>
    <t>LeerRaum ItMat</t>
  </si>
  <si>
    <t>Hilf_ItMat_Anf</t>
  </si>
  <si>
    <t>Private Kollektive Finanzdienstleister 2007</t>
  </si>
  <si>
    <t>Download der Publikation:</t>
  </si>
  <si>
    <t>Beispiel zum WettbewerbsLernen entsprechend der Publikation:
 "Private Kollektive Finanzdienstleister 2007"</t>
  </si>
  <si>
    <t>Ergebnisse:</t>
  </si>
  <si>
    <t>w-Norm</t>
  </si>
  <si>
    <t>Zum Trainieren des Netzes Makros aktivieren!</t>
  </si>
  <si>
    <t>Lernfaktor</t>
  </si>
  <si>
    <t>Lernratenfaktor</t>
  </si>
  <si>
    <t>Siegerknoten</t>
  </si>
  <si>
    <t>Eingangsvektoren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</si>
</sst>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color indexed="23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color indexed="55"/>
      <name val="Arial"/>
      <family val="2"/>
    </font>
    <font>
      <b/>
      <sz val="10"/>
      <name val="Arial"/>
      <family val="2"/>
    </font>
    <font>
      <b/>
      <sz val="8"/>
      <color indexed="36"/>
      <name val="Arial"/>
      <family val="2"/>
    </font>
    <font>
      <b/>
      <sz val="10"/>
      <color indexed="36"/>
      <name val="Arial"/>
      <family val="2"/>
    </font>
    <font>
      <b/>
      <sz val="8"/>
      <color rgb="FF80008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0" fillId="2" borderId="8" xfId="0" applyFill="1" applyBorder="1"/>
    <xf numFmtId="0" fontId="3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6" borderId="0" xfId="0" applyFill="1"/>
    <xf numFmtId="0" fontId="3" fillId="6" borderId="0" xfId="0" applyFont="1" applyFill="1" applyAlignment="1">
      <alignment horizontal="right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4" fontId="1" fillId="0" borderId="12" xfId="0" applyNumberFormat="1" applyFont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6" borderId="13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9" fillId="6" borderId="0" xfId="0" applyFont="1" applyFill="1" applyBorder="1"/>
    <xf numFmtId="0" fontId="6" fillId="6" borderId="0" xfId="0" applyFont="1" applyFill="1" applyBorder="1"/>
    <xf numFmtId="0" fontId="0" fillId="6" borderId="0" xfId="0" applyFill="1" applyBorder="1"/>
    <xf numFmtId="0" fontId="3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12" fillId="0" borderId="0" xfId="0" applyFont="1" applyAlignment="1"/>
    <xf numFmtId="0" fontId="3" fillId="0" borderId="0" xfId="0" applyFont="1" applyAlignment="1"/>
    <xf numFmtId="0" fontId="12" fillId="6" borderId="0" xfId="0" applyFont="1" applyFill="1" applyAlignment="1"/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0" xfId="0" applyFont="1" applyFill="1"/>
    <xf numFmtId="0" fontId="3" fillId="6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3" fillId="0" borderId="0" xfId="0" applyFont="1"/>
    <xf numFmtId="0" fontId="3" fillId="2" borderId="0" xfId="0" applyFont="1" applyFill="1" applyBorder="1"/>
    <xf numFmtId="0" fontId="0" fillId="2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1" fillId="6" borderId="0" xfId="0" applyFont="1" applyFill="1"/>
    <xf numFmtId="2" fontId="12" fillId="0" borderId="0" xfId="0" applyNumberFormat="1" applyFont="1" applyAlignment="1"/>
    <xf numFmtId="0" fontId="12" fillId="0" borderId="0" xfId="0" applyFont="1" applyAlignment="1">
      <alignment horizontal="right"/>
    </xf>
    <xf numFmtId="0" fontId="9" fillId="2" borderId="16" xfId="0" applyFont="1" applyFill="1" applyBorder="1"/>
    <xf numFmtId="0" fontId="0" fillId="2" borderId="7" xfId="0" applyFill="1" applyBorder="1"/>
    <xf numFmtId="0" fontId="9" fillId="2" borderId="17" xfId="0" applyFont="1" applyFill="1" applyBorder="1"/>
    <xf numFmtId="0" fontId="9" fillId="2" borderId="18" xfId="0" applyFont="1" applyFill="1" applyBorder="1"/>
    <xf numFmtId="0" fontId="6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3" fillId="2" borderId="0" xfId="0" applyFont="1" applyFill="1" applyAlignment="1">
      <alignment horizontal="center"/>
    </xf>
    <xf numFmtId="0" fontId="3" fillId="2" borderId="0" xfId="0" applyFont="1" applyFill="1"/>
    <xf numFmtId="164" fontId="1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16" xfId="0" applyFill="1" applyBorder="1"/>
    <xf numFmtId="0" fontId="2" fillId="2" borderId="17" xfId="0" applyFont="1" applyFill="1" applyBorder="1"/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2" borderId="0" xfId="0" applyFont="1" applyFill="1"/>
    <xf numFmtId="164" fontId="11" fillId="6" borderId="15" xfId="0" applyNumberFormat="1" applyFont="1" applyFill="1" applyBorder="1" applyAlignment="1">
      <alignment horizontal="center"/>
    </xf>
    <xf numFmtId="164" fontId="11" fillId="6" borderId="14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" fillId="7" borderId="0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left" vertical="center" wrapText="1"/>
    </xf>
  </cellXfs>
  <cellStyles count="2">
    <cellStyle name="Link" xfId="1" builtinId="8"/>
    <cellStyle name="Standard" xfId="0" builtinId="0"/>
  </cellStyles>
  <dxfs count="2">
    <dxf>
      <fill>
        <patternFill>
          <bgColor indexed="47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28</xdr:row>
      <xdr:rowOff>63500</xdr:rowOff>
    </xdr:from>
    <xdr:to>
      <xdr:col>30</xdr:col>
      <xdr:colOff>25401</xdr:colOff>
      <xdr:row>36</xdr:row>
      <xdr:rowOff>0</xdr:rowOff>
    </xdr:to>
    <xdr:pic>
      <xdr:nvPicPr>
        <xdr:cNvPr id="10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4946650"/>
          <a:ext cx="65786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12700</xdr:colOff>
      <xdr:row>14</xdr:row>
      <xdr:rowOff>120650</xdr:rowOff>
    </xdr:from>
    <xdr:to>
      <xdr:col>32</xdr:col>
      <xdr:colOff>50801</xdr:colOff>
      <xdr:row>17</xdr:row>
      <xdr:rowOff>158750</xdr:rowOff>
    </xdr:to>
    <xdr:pic>
      <xdr:nvPicPr>
        <xdr:cNvPr id="10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89" b="17789"/>
        <a:stretch>
          <a:fillRect/>
        </a:stretch>
      </xdr:blipFill>
      <xdr:spPr bwMode="auto">
        <a:xfrm>
          <a:off x="4425950" y="2641600"/>
          <a:ext cx="3549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10</xdr:row>
          <xdr:rowOff>44450</xdr:rowOff>
        </xdr:from>
        <xdr:to>
          <xdr:col>29</xdr:col>
          <xdr:colOff>0</xdr:colOff>
          <xdr:row>11</xdr:row>
          <xdr:rowOff>146050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800080"/>
                  </a:solidFill>
                  <a:latin typeface="Arial"/>
                  <a:cs typeface="Arial"/>
                </a:rPr>
                <a:t>Trainingsdaten mit Lernrate auf- bzw. absteigend mit auswählbarerer Init-Matrix darbieten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nkingweb.de/Skripte/PrivateKollektiveFinanzdienstleister2007.pdf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E33"/>
  <sheetViews>
    <sheetView showGridLines="0" showRowColHeaders="0" tabSelected="1" zoomScale="90" zoomScaleNormal="90" workbookViewId="0">
      <selection activeCell="B1" sqref="B1:AD2"/>
    </sheetView>
  </sheetViews>
  <sheetFormatPr baseColWidth="10" defaultColWidth="9.1796875" defaultRowHeight="12.5" x14ac:dyDescent="0.25"/>
  <cols>
    <col min="1" max="1" width="27.36328125" customWidth="1"/>
    <col min="2" max="2" width="2.54296875" customWidth="1"/>
    <col min="3" max="3" width="11.26953125" customWidth="1"/>
    <col min="4" max="4" width="2.7265625" style="37" customWidth="1"/>
    <col min="5" max="5" width="0.7265625" style="37" customWidth="1"/>
    <col min="6" max="6" width="0.81640625" style="37" customWidth="1"/>
    <col min="7" max="9" width="4" customWidth="1"/>
    <col min="10" max="10" width="3.453125" customWidth="1"/>
    <col min="11" max="13" width="4.1796875" customWidth="1"/>
    <col min="14" max="14" width="0.7265625" customWidth="1"/>
    <col min="15" max="16" width="2.81640625" customWidth="1"/>
    <col min="17" max="17" width="3.7265625" customWidth="1"/>
    <col min="18" max="19" width="3.1796875" customWidth="1"/>
    <col min="20" max="20" width="1.453125" customWidth="1"/>
    <col min="21" max="21" width="4.1796875" customWidth="1"/>
    <col min="22" max="22" width="4" customWidth="1"/>
    <col min="23" max="23" width="4.453125" customWidth="1"/>
    <col min="24" max="24" width="3.54296875" customWidth="1"/>
    <col min="25" max="25" width="4.453125" customWidth="1"/>
    <col min="26" max="27" width="3.54296875" customWidth="1"/>
    <col min="28" max="29" width="3.7265625" customWidth="1"/>
    <col min="30" max="30" width="1" customWidth="1"/>
    <col min="31" max="33" width="4.7265625" customWidth="1"/>
  </cols>
  <sheetData>
    <row r="1" spans="2:31" ht="26.25" customHeight="1" x14ac:dyDescent="0.25">
      <c r="B1" s="128" t="s">
        <v>37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2:31" ht="25.5" customHeight="1" thickBot="1" x14ac:dyDescent="0.3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</row>
    <row r="3" spans="2:31" ht="13" thickBot="1" x14ac:dyDescent="0.3">
      <c r="D3" s="38"/>
      <c r="E3" s="7" t="s">
        <v>0</v>
      </c>
      <c r="F3" s="38"/>
      <c r="G3" s="121">
        <f>+IF(ZSP!$F$2=1,I25,IF(ZSP!$F$2=2,Q25,X25))</f>
        <v>1</v>
      </c>
      <c r="H3" s="121">
        <f>+IF(ZSP!$F$2=1,J25,IF(ZSP!$F$2=2,R25,Y25))</f>
        <v>0</v>
      </c>
      <c r="I3" s="122">
        <f>+IF(ZSP!$F$2=1,K25,IF(ZSP!$F$2=2,S25,Z25))</f>
        <v>1</v>
      </c>
      <c r="J3" s="37"/>
      <c r="K3" s="62">
        <v>0.28978414868843011</v>
      </c>
      <c r="L3" s="63">
        <v>0</v>
      </c>
      <c r="M3" s="64">
        <v>0.23581157933491331</v>
      </c>
      <c r="N3" s="43"/>
      <c r="O3" s="43"/>
      <c r="P3" s="65"/>
      <c r="Q3" s="65"/>
      <c r="R3" s="65"/>
      <c r="S3" s="37"/>
      <c r="T3" s="65"/>
      <c r="U3" s="110">
        <f>+IF($Q$10=1,$AA$10,K$3)</f>
        <v>0.14647179508517527</v>
      </c>
      <c r="V3" s="111">
        <f>+IF($Q$10=2,$AA$10,L$3)</f>
        <v>0</v>
      </c>
      <c r="W3" s="112">
        <f>+IF($Q$10=3,$AA$10,M$3)</f>
        <v>0.23581157933491331</v>
      </c>
      <c r="X3" s="37"/>
      <c r="Y3" s="37"/>
      <c r="Z3" s="37"/>
      <c r="AA3" s="37"/>
      <c r="AB3" s="37"/>
      <c r="AC3" s="37"/>
      <c r="AD3" s="37"/>
    </row>
    <row r="4" spans="2:31" ht="13" thickBot="1" x14ac:dyDescent="0.3">
      <c r="G4" s="121">
        <f>+IF(ZSP!$F$2=1,I26,IF(ZSP!$F$2=2,Q26,X26))</f>
        <v>0</v>
      </c>
      <c r="H4" s="121">
        <f>+IF(ZSP!$F$2=1,J26,IF(ZSP!$F$2=2,R26,Y26))</f>
        <v>1</v>
      </c>
      <c r="I4" s="122">
        <f>+IF(ZSP!$F$2=1,K26,IF(ZSP!$F$2=2,S26,Z26))</f>
        <v>0</v>
      </c>
      <c r="J4" s="37"/>
      <c r="K4" s="66">
        <v>0</v>
      </c>
      <c r="L4" s="43">
        <v>1</v>
      </c>
      <c r="M4" s="67">
        <v>0.55906885852011046</v>
      </c>
      <c r="N4" s="43"/>
      <c r="O4" s="43"/>
      <c r="P4" s="65"/>
      <c r="Q4" s="68" t="s">
        <v>7</v>
      </c>
      <c r="R4" s="65"/>
      <c r="S4" s="37"/>
      <c r="T4" s="65"/>
      <c r="U4" s="113">
        <f>+IF($Q$10=1,$AB$10,K$4)</f>
        <v>0</v>
      </c>
      <c r="V4" s="89">
        <f>+IF($Q$10=2,$AB$10,L$4)</f>
        <v>1</v>
      </c>
      <c r="W4" s="86">
        <f>+IF($Q$10=3,$AB$10,M$4)</f>
        <v>0.55906885852011046</v>
      </c>
      <c r="X4" s="37"/>
      <c r="Y4" s="37"/>
      <c r="Z4" s="37"/>
      <c r="AA4" s="37"/>
      <c r="AB4" s="37"/>
      <c r="AC4" s="37"/>
      <c r="AD4" s="37"/>
    </row>
    <row r="5" spans="2:31" ht="13" thickBot="1" x14ac:dyDescent="0.3">
      <c r="G5" s="123">
        <f>+IF(ZSP!$F$2=1,I27,IF(ZSP!$F$2=2,Q27,X27))</f>
        <v>1</v>
      </c>
      <c r="H5" s="123">
        <f>+IF(ZSP!$F$2=1,J27,IF(ZSP!$F$2=2,R27,Y27))</f>
        <v>0</v>
      </c>
      <c r="I5" s="124">
        <f>+IF(ZSP!$F$2=1,K27,IF(ZSP!$F$2=2,S27,Z27))</f>
        <v>1</v>
      </c>
      <c r="J5" s="69"/>
      <c r="K5" s="70">
        <v>0.95709202648905289</v>
      </c>
      <c r="L5" s="71">
        <v>0</v>
      </c>
      <c r="M5" s="72">
        <v>0.79488043785502382</v>
      </c>
      <c r="N5" s="43"/>
      <c r="O5" s="43"/>
      <c r="P5" s="65"/>
      <c r="Q5" s="65"/>
      <c r="R5" s="65"/>
      <c r="S5" s="37"/>
      <c r="T5" s="65"/>
      <c r="U5" s="114">
        <f>+IF($Q$10=1,$AC$10,K$5)</f>
        <v>0.98921484685811634</v>
      </c>
      <c r="V5" s="115">
        <f>+IF($Q$10=2,$AC$10,L$5)</f>
        <v>0</v>
      </c>
      <c r="W5" s="116">
        <f>+IF($Q$10=3,$AC$10,M$5)</f>
        <v>0.79488043785502382</v>
      </c>
      <c r="X5" s="37"/>
      <c r="Y5" s="37"/>
      <c r="Z5" s="37"/>
      <c r="AA5" s="37"/>
      <c r="AB5" s="37"/>
      <c r="AC5" s="37"/>
      <c r="AD5" s="37"/>
    </row>
    <row r="6" spans="2:31" ht="13" thickBot="1" x14ac:dyDescent="0.3">
      <c r="G6" s="37"/>
      <c r="H6" s="37"/>
      <c r="I6" s="37"/>
      <c r="J6" s="37"/>
      <c r="K6" s="37"/>
      <c r="L6" s="43"/>
      <c r="M6" s="43"/>
      <c r="N6" s="43"/>
      <c r="O6" s="43"/>
      <c r="P6" s="65"/>
      <c r="Q6" s="65"/>
      <c r="R6" s="65"/>
      <c r="S6" s="37"/>
      <c r="T6" s="65"/>
      <c r="U6" s="57"/>
      <c r="V6" s="57"/>
      <c r="W6" s="57"/>
      <c r="X6" s="37"/>
      <c r="Y6" s="37"/>
      <c r="Z6" s="37"/>
      <c r="AA6" s="37"/>
      <c r="AB6" s="37"/>
      <c r="AC6" s="37"/>
      <c r="AD6" s="37"/>
    </row>
    <row r="7" spans="2:31" ht="5.25" customHeight="1" x14ac:dyDescent="0.25">
      <c r="B7" s="81"/>
      <c r="C7" s="83"/>
      <c r="D7" s="84"/>
      <c r="E7" s="53"/>
      <c r="F7" s="88"/>
      <c r="G7" s="89"/>
      <c r="H7" s="89"/>
      <c r="I7" s="89"/>
      <c r="J7" s="90"/>
      <c r="K7" s="89"/>
      <c r="L7" s="89"/>
      <c r="M7" s="89"/>
      <c r="N7" s="91"/>
      <c r="O7" s="43"/>
      <c r="P7" s="98"/>
      <c r="Q7" s="99"/>
      <c r="R7" s="100"/>
      <c r="S7" s="37"/>
      <c r="T7" s="74"/>
      <c r="U7" s="95"/>
      <c r="V7" s="95"/>
      <c r="W7" s="95"/>
      <c r="X7" s="102"/>
      <c r="Y7" s="103"/>
      <c r="Z7" s="104"/>
      <c r="AA7" s="89"/>
      <c r="AB7" s="89"/>
      <c r="AC7" s="89"/>
      <c r="AD7" s="93"/>
    </row>
    <row r="8" spans="2:31" x14ac:dyDescent="0.25">
      <c r="B8" s="82"/>
      <c r="C8" s="4" t="s">
        <v>18</v>
      </c>
      <c r="D8" s="85"/>
      <c r="E8" s="54"/>
      <c r="F8" s="97"/>
      <c r="G8" s="4"/>
      <c r="H8" s="4" t="s">
        <v>30</v>
      </c>
      <c r="I8" s="4"/>
      <c r="J8" s="93"/>
      <c r="K8" s="4"/>
      <c r="L8" s="4" t="s">
        <v>4</v>
      </c>
      <c r="M8" s="4"/>
      <c r="N8" s="91"/>
      <c r="O8" s="43"/>
      <c r="P8" s="26"/>
      <c r="Q8" s="33" t="s">
        <v>5</v>
      </c>
      <c r="R8" s="29"/>
      <c r="S8" s="37"/>
      <c r="T8" s="74"/>
      <c r="U8" s="3"/>
      <c r="V8" s="1" t="s">
        <v>6</v>
      </c>
      <c r="W8" s="3"/>
      <c r="X8" s="82"/>
      <c r="Y8" s="40" t="s">
        <v>2</v>
      </c>
      <c r="Z8" s="30"/>
      <c r="AA8" s="4"/>
      <c r="AB8" s="4" t="s">
        <v>39</v>
      </c>
      <c r="AC8" s="4"/>
      <c r="AD8" s="93"/>
    </row>
    <row r="9" spans="2:31" x14ac:dyDescent="0.25">
      <c r="B9" s="82"/>
      <c r="C9" s="75"/>
      <c r="D9" s="30"/>
      <c r="E9" s="55"/>
      <c r="F9" s="92"/>
      <c r="G9" s="90"/>
      <c r="H9" s="90"/>
      <c r="I9" s="90"/>
      <c r="J9" s="93"/>
      <c r="K9" s="90"/>
      <c r="L9" s="90"/>
      <c r="M9" s="90"/>
      <c r="N9" s="94"/>
      <c r="O9" s="43"/>
      <c r="P9" s="26"/>
      <c r="Q9" s="24"/>
      <c r="R9" s="29"/>
      <c r="S9" s="37"/>
      <c r="T9" s="74"/>
      <c r="U9" s="95"/>
      <c r="V9" s="95"/>
      <c r="W9" s="95"/>
      <c r="X9" s="82"/>
      <c r="Y9" s="4">
        <v>1</v>
      </c>
      <c r="Z9" s="30"/>
      <c r="AA9" s="93"/>
      <c r="AB9" s="93"/>
      <c r="AC9" s="93"/>
      <c r="AD9" s="93"/>
    </row>
    <row r="10" spans="2:31" x14ac:dyDescent="0.25">
      <c r="B10" s="82"/>
      <c r="C10" s="39" t="s">
        <v>1</v>
      </c>
      <c r="D10" s="29"/>
      <c r="E10" s="56"/>
      <c r="F10" s="74"/>
      <c r="G10" s="47">
        <v>0</v>
      </c>
      <c r="H10" s="45">
        <v>0</v>
      </c>
      <c r="I10" s="46">
        <v>1</v>
      </c>
      <c r="J10" s="90"/>
      <c r="K10" s="48">
        <f>+$G10*K$3+$H10*K$4+$I10*K$5</f>
        <v>0.95709202648905289</v>
      </c>
      <c r="L10" s="49">
        <f>+$G10*L$3+$H10*L$4+$I10*L$5</f>
        <v>0</v>
      </c>
      <c r="M10" s="52">
        <f>+$G10*M$3+$H10*M$4+$I10*M$5</f>
        <v>0.79488043785502382</v>
      </c>
      <c r="N10" s="96"/>
      <c r="O10" s="43"/>
      <c r="P10" s="27"/>
      <c r="Q10" s="25">
        <f>+IF(K10=MAX(K10:M10),1,IF(L10=MAX(K10:M10),2,3))</f>
        <v>1</v>
      </c>
      <c r="R10" s="51"/>
      <c r="S10" s="37"/>
      <c r="T10" s="75"/>
      <c r="U10" s="108">
        <f>+IF($Q10=1,$K$3+$C$11*(G10-$K$3),IF($Q10=2,$L$3+$C$11*(G10-$L$3),$M$3+$C$11*(G10-$M$3)))</f>
        <v>0.14489207434421505</v>
      </c>
      <c r="V10" s="50">
        <f>+IF($Q10=1,$K$4+$C$11*(H10-$K$4),IF($Q10=2,$L$4+$C$11*(H10-$L$4),$M$4+$C$11*(H10-$M$4)))</f>
        <v>0</v>
      </c>
      <c r="W10" s="109">
        <f>+IF($Q10=1,$K$5+$C$11*(I10-$K$5),IF($Q10=2,$L$5+$C$11*(I10-$L$5),$M$5+$C$11*(I10-$M$5)))</f>
        <v>0.9785460132445265</v>
      </c>
      <c r="X10" s="75"/>
      <c r="Y10" s="41">
        <f>+IF(Y9=1,SQRT(U10*U10+V10*V10+W10*W10),SUM(U10:W10))</f>
        <v>0.98921484685811634</v>
      </c>
      <c r="Z10" s="51"/>
      <c r="AA10" s="49">
        <f>+U10/$Y10</f>
        <v>0.14647179508517527</v>
      </c>
      <c r="AB10" s="49">
        <f>+V10/$Y10</f>
        <v>0</v>
      </c>
      <c r="AC10" s="52">
        <f>+W10/$Y10</f>
        <v>0.98921484685811634</v>
      </c>
      <c r="AD10" s="93"/>
    </row>
    <row r="11" spans="2:31" ht="13.5" customHeight="1" thickBot="1" x14ac:dyDescent="0.3">
      <c r="B11" s="82"/>
      <c r="C11" s="4">
        <v>0.5</v>
      </c>
      <c r="D11" s="86"/>
      <c r="E11" s="57"/>
      <c r="F11" s="89"/>
      <c r="G11" s="90"/>
      <c r="H11" s="90"/>
      <c r="I11" s="90"/>
      <c r="J11" s="95"/>
      <c r="K11" s="90"/>
      <c r="L11" s="90"/>
      <c r="M11" s="90"/>
      <c r="N11" s="90"/>
      <c r="O11" s="43"/>
      <c r="P11" s="27"/>
      <c r="Q11" s="101"/>
      <c r="R11" s="30"/>
      <c r="S11" s="37"/>
      <c r="T11" s="92"/>
      <c r="U11" s="105"/>
      <c r="V11" s="105"/>
      <c r="W11" s="105"/>
      <c r="X11" s="28"/>
      <c r="Y11" s="106"/>
      <c r="Z11" s="31"/>
      <c r="AA11" s="107"/>
      <c r="AB11" s="107"/>
      <c r="AC11" s="107"/>
      <c r="AD11" s="93"/>
    </row>
    <row r="12" spans="2:31" ht="12.75" customHeight="1" x14ac:dyDescent="0.25">
      <c r="B12" s="82"/>
      <c r="C12" s="39" t="s">
        <v>17</v>
      </c>
      <c r="D12" s="29"/>
      <c r="E12" s="56"/>
      <c r="F12" s="56"/>
      <c r="G12" s="37"/>
      <c r="H12" s="37"/>
      <c r="I12" s="69"/>
      <c r="J12" s="65"/>
      <c r="K12" s="69"/>
      <c r="L12" s="69"/>
      <c r="M12" s="69"/>
      <c r="N12" s="69"/>
      <c r="O12" s="43"/>
      <c r="P12" s="27"/>
      <c r="Q12" s="42"/>
      <c r="R12" s="30"/>
      <c r="S12" s="37"/>
      <c r="T12" s="55"/>
      <c r="U12" s="76"/>
      <c r="V12" s="76"/>
      <c r="W12" s="76"/>
      <c r="X12" s="37"/>
      <c r="Y12" s="77"/>
      <c r="Z12" s="37"/>
      <c r="AA12" s="78"/>
      <c r="AB12" s="78"/>
      <c r="AC12" s="78"/>
      <c r="AD12" s="37"/>
      <c r="AE12" s="37"/>
    </row>
    <row r="13" spans="2:31" ht="13.5" customHeight="1" x14ac:dyDescent="0.25">
      <c r="B13" s="82"/>
      <c r="C13" s="4">
        <v>1</v>
      </c>
      <c r="D13" s="86"/>
      <c r="E13" s="57"/>
      <c r="F13" s="57"/>
      <c r="G13" s="2"/>
      <c r="H13" s="8" t="s">
        <v>31</v>
      </c>
      <c r="I13" s="2"/>
      <c r="J13" s="3"/>
      <c r="K13" s="14"/>
      <c r="L13" s="2"/>
      <c r="M13" s="2"/>
      <c r="N13" s="2"/>
      <c r="O13" s="43"/>
      <c r="P13" s="27"/>
      <c r="Q13" s="43"/>
      <c r="R13" s="30"/>
      <c r="S13" s="37"/>
      <c r="U13" s="6"/>
    </row>
    <row r="14" spans="2:31" ht="13" x14ac:dyDescent="0.3">
      <c r="B14" s="82"/>
      <c r="C14" s="39" t="s">
        <v>16</v>
      </c>
      <c r="D14" s="87"/>
      <c r="E14" s="58"/>
      <c r="F14" s="58"/>
      <c r="G14" s="2">
        <v>1</v>
      </c>
      <c r="H14" s="2">
        <v>0</v>
      </c>
      <c r="I14" s="2">
        <v>2</v>
      </c>
      <c r="J14" s="3"/>
      <c r="K14" s="44">
        <f t="shared" ref="K14:M17" si="0">+$G14*K$3+$H14*K$4+$I14*K$5</f>
        <v>2.2039682016665361</v>
      </c>
      <c r="L14" s="44">
        <f t="shared" si="0"/>
        <v>0</v>
      </c>
      <c r="M14" s="44">
        <f t="shared" si="0"/>
        <v>1.825572455044961</v>
      </c>
      <c r="N14" s="44"/>
      <c r="O14" s="43"/>
      <c r="P14" s="27"/>
      <c r="Q14" s="125">
        <f>+IF(K14=MAX(K14:M14),1,IF(L14=MAX(K14:M14),2,3))</f>
        <v>1</v>
      </c>
      <c r="R14" s="30"/>
      <c r="S14" s="37"/>
      <c r="U14" s="118" t="s">
        <v>40</v>
      </c>
      <c r="V14" s="119"/>
      <c r="W14" s="119"/>
      <c r="X14" s="119"/>
      <c r="Y14" s="119"/>
      <c r="Z14" s="119"/>
      <c r="AA14" s="119"/>
      <c r="AB14" s="119"/>
      <c r="AC14" s="119"/>
    </row>
    <row r="15" spans="2:31" x14ac:dyDescent="0.25">
      <c r="B15" s="82"/>
      <c r="C15" s="4">
        <v>1</v>
      </c>
      <c r="D15" s="86"/>
      <c r="E15" s="57"/>
      <c r="F15" s="57"/>
      <c r="G15" s="2">
        <v>1</v>
      </c>
      <c r="H15" s="2">
        <v>1</v>
      </c>
      <c r="I15" s="2">
        <v>2</v>
      </c>
      <c r="J15" s="3"/>
      <c r="K15" s="44">
        <f t="shared" si="0"/>
        <v>2.2039682016665361</v>
      </c>
      <c r="L15" s="44">
        <f t="shared" si="0"/>
        <v>1</v>
      </c>
      <c r="M15" s="44">
        <f t="shared" si="0"/>
        <v>2.3846413135650715</v>
      </c>
      <c r="N15" s="44"/>
      <c r="O15" s="43"/>
      <c r="P15" s="27"/>
      <c r="Q15" s="126">
        <f>+IF(K15=MAX(K15:M15),1,IF(L15=MAX(K15:M15),2,3))</f>
        <v>3</v>
      </c>
      <c r="R15" s="30"/>
      <c r="S15" s="37"/>
    </row>
    <row r="16" spans="2:31" x14ac:dyDescent="0.25">
      <c r="B16" s="82"/>
      <c r="C16" s="120" t="s">
        <v>41</v>
      </c>
      <c r="D16" s="86"/>
      <c r="E16" s="55"/>
      <c r="F16" s="55"/>
      <c r="G16" s="2">
        <v>0</v>
      </c>
      <c r="H16" s="2">
        <v>1</v>
      </c>
      <c r="I16" s="2">
        <v>1</v>
      </c>
      <c r="J16" s="3"/>
      <c r="K16" s="44">
        <f t="shared" si="0"/>
        <v>0.95709202648905289</v>
      </c>
      <c r="L16" s="44">
        <f t="shared" si="0"/>
        <v>1</v>
      </c>
      <c r="M16" s="44">
        <f t="shared" si="0"/>
        <v>1.3539492963751343</v>
      </c>
      <c r="N16" s="44"/>
      <c r="O16" s="43"/>
      <c r="P16" s="27"/>
      <c r="Q16" s="126">
        <f>+IF(K16=MAX(K16:M16),1,IF(L16=MAX(K16:M16),2,3))</f>
        <v>3</v>
      </c>
      <c r="R16" s="30"/>
      <c r="S16" s="37"/>
    </row>
    <row r="17" spans="2:29" x14ac:dyDescent="0.25">
      <c r="B17" s="82"/>
      <c r="C17" s="4">
        <v>1</v>
      </c>
      <c r="D17" s="86"/>
      <c r="G17" s="2">
        <v>0</v>
      </c>
      <c r="H17" s="2">
        <v>0</v>
      </c>
      <c r="I17" s="2">
        <v>1</v>
      </c>
      <c r="J17" s="3"/>
      <c r="K17" s="44">
        <f t="shared" si="0"/>
        <v>0.95709202648905289</v>
      </c>
      <c r="L17" s="44">
        <f t="shared" si="0"/>
        <v>0</v>
      </c>
      <c r="M17" s="44">
        <f t="shared" si="0"/>
        <v>0.79488043785502382</v>
      </c>
      <c r="N17" s="44"/>
      <c r="O17" s="43"/>
      <c r="P17" s="27"/>
      <c r="Q17" s="127">
        <f>+IF(K17=MAX(K17:M17),1,IF(L17=MAX(K17:M17),2,3))</f>
        <v>1</v>
      </c>
      <c r="R17" s="30"/>
      <c r="S17" s="37"/>
    </row>
    <row r="18" spans="2:29" ht="15" customHeight="1" thickBot="1" x14ac:dyDescent="0.3">
      <c r="B18" s="28"/>
      <c r="C18" s="32"/>
      <c r="D18" s="31"/>
      <c r="O18" s="43"/>
      <c r="P18" s="28"/>
      <c r="Q18" s="32"/>
      <c r="R18" s="31"/>
      <c r="S18" s="37"/>
    </row>
    <row r="19" spans="2:29" ht="16.5" customHeight="1" x14ac:dyDescent="0.3">
      <c r="C19" s="117" t="s">
        <v>36</v>
      </c>
      <c r="K19" s="129" t="s">
        <v>35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2:29" ht="13" customHeight="1" x14ac:dyDescent="0.3">
      <c r="C20" s="117"/>
      <c r="D20" s="117"/>
      <c r="E20" s="117"/>
      <c r="F20" s="117"/>
      <c r="G20" s="117"/>
      <c r="H20" s="117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2" spans="2:29" x14ac:dyDescent="0.25">
      <c r="G22" s="5" t="s">
        <v>44</v>
      </c>
      <c r="M22" s="2"/>
      <c r="N22" s="9" t="s">
        <v>43</v>
      </c>
      <c r="U22" s="9" t="s">
        <v>43</v>
      </c>
      <c r="AB22" s="9" t="s">
        <v>43</v>
      </c>
      <c r="AC22" s="9"/>
    </row>
    <row r="23" spans="2:29" ht="13" thickBot="1" x14ac:dyDescent="0.3">
      <c r="I23" s="5"/>
      <c r="J23" s="9" t="s">
        <v>12</v>
      </c>
      <c r="R23" s="9" t="s">
        <v>12</v>
      </c>
      <c r="Y23" s="9" t="s">
        <v>12</v>
      </c>
      <c r="Z23" s="9"/>
    </row>
    <row r="24" spans="2:29" ht="13.5" x14ac:dyDescent="0.35">
      <c r="C24" s="13" t="s">
        <v>38</v>
      </c>
      <c r="G24" s="10" t="s">
        <v>8</v>
      </c>
      <c r="H24" s="9" t="s">
        <v>13</v>
      </c>
      <c r="I24" s="5"/>
      <c r="M24" s="18">
        <v>3</v>
      </c>
      <c r="P24" s="5" t="s">
        <v>14</v>
      </c>
      <c r="U24" s="21">
        <v>1</v>
      </c>
      <c r="W24" s="9" t="s">
        <v>15</v>
      </c>
      <c r="AB24" s="18">
        <v>1</v>
      </c>
    </row>
    <row r="25" spans="2:29" ht="13" x14ac:dyDescent="0.25">
      <c r="G25" s="11" t="s">
        <v>9</v>
      </c>
      <c r="I25" s="34">
        <v>1</v>
      </c>
      <c r="J25" s="34">
        <v>0</v>
      </c>
      <c r="K25" s="34">
        <v>0</v>
      </c>
      <c r="M25" s="19">
        <v>3</v>
      </c>
      <c r="Q25" s="35">
        <v>1</v>
      </c>
      <c r="R25" s="35">
        <v>0</v>
      </c>
      <c r="S25" s="35">
        <v>1</v>
      </c>
      <c r="U25" s="22">
        <v>3</v>
      </c>
      <c r="X25" s="36">
        <v>1</v>
      </c>
      <c r="Y25" s="36">
        <v>0</v>
      </c>
      <c r="Z25" s="36">
        <v>1</v>
      </c>
      <c r="AB25" s="19">
        <v>3</v>
      </c>
    </row>
    <row r="26" spans="2:29" ht="13" x14ac:dyDescent="0.25">
      <c r="G26" s="11" t="s">
        <v>10</v>
      </c>
      <c r="I26" s="34">
        <v>0</v>
      </c>
      <c r="J26" s="34">
        <v>1</v>
      </c>
      <c r="K26" s="34">
        <v>0</v>
      </c>
      <c r="M26" s="19">
        <v>3</v>
      </c>
      <c r="Q26" s="35">
        <v>0</v>
      </c>
      <c r="R26" s="35">
        <v>1</v>
      </c>
      <c r="S26" s="35">
        <v>1</v>
      </c>
      <c r="U26" s="22">
        <v>2</v>
      </c>
      <c r="X26" s="36">
        <v>0</v>
      </c>
      <c r="Y26" s="36">
        <v>1</v>
      </c>
      <c r="Z26" s="36">
        <v>0</v>
      </c>
      <c r="AB26" s="19">
        <v>3</v>
      </c>
    </row>
    <row r="27" spans="2:29" ht="13.5" thickBot="1" x14ac:dyDescent="0.3">
      <c r="G27" s="12" t="s">
        <v>11</v>
      </c>
      <c r="I27" s="34">
        <v>0</v>
      </c>
      <c r="J27" s="34">
        <v>0</v>
      </c>
      <c r="K27" s="34">
        <v>1</v>
      </c>
      <c r="M27" s="20">
        <v>3</v>
      </c>
      <c r="Q27" s="35">
        <v>1</v>
      </c>
      <c r="R27" s="35">
        <v>1</v>
      </c>
      <c r="S27" s="35">
        <v>1</v>
      </c>
      <c r="U27" s="23">
        <v>1</v>
      </c>
      <c r="X27" s="36">
        <v>1</v>
      </c>
      <c r="Y27" s="36">
        <v>0</v>
      </c>
      <c r="Z27" s="36">
        <v>1</v>
      </c>
      <c r="AB27" s="20">
        <v>1</v>
      </c>
    </row>
    <row r="28" spans="2:29" x14ac:dyDescent="0.25">
      <c r="V28" s="13"/>
    </row>
    <row r="30" spans="2:29" x14ac:dyDescent="0.25">
      <c r="V30" s="13"/>
    </row>
    <row r="31" spans="2:29" x14ac:dyDescent="0.25">
      <c r="V31" s="13"/>
    </row>
    <row r="33" spans="22:22" x14ac:dyDescent="0.25">
      <c r="V33" s="13"/>
    </row>
  </sheetData>
  <mergeCells count="3">
    <mergeCell ref="B1:AD2"/>
    <mergeCell ref="K20:Z20"/>
    <mergeCell ref="K19:Z19"/>
  </mergeCells>
  <conditionalFormatting sqref="P24">
    <cfRule type="cellIs" dxfId="1" priority="1" stopIfTrue="1" operator="equal">
      <formula>$C$19</formula>
    </cfRule>
  </conditionalFormatting>
  <conditionalFormatting sqref="G3:I5">
    <cfRule type="expression" dxfId="0" priority="2" stopIfTrue="1">
      <formula>"wenn($A$18=1)"</formula>
    </cfRule>
  </conditionalFormatting>
  <dataValidations count="3">
    <dataValidation type="decimal" allowBlank="1" showInputMessage="1" showErrorMessage="1" errorTitle="Gültige Lernraten" error="Lernraten sind Werte aus dem Intervall (0; 1)._x000a__x000a_Wählen Sie neu." sqref="C11 C17">
      <formula1>0</formula1>
      <formula2>1</formula2>
    </dataValidation>
    <dataValidation type="whole" allowBlank="1" showInputMessage="1" showErrorMessage="1" sqref="C15">
      <formula1>0</formula1>
      <formula2>1</formula2>
    </dataValidation>
    <dataValidation type="whole" allowBlank="1" showInputMessage="1" showErrorMessage="1" error="Es werden nur ganze Zahlen zwischen 1 und 100 akzeptiert" sqref="C13">
      <formula1>1</formula1>
      <formula2>100</formula2>
    </dataValidation>
  </dataValidations>
  <hyperlinks>
    <hyperlink ref="K19:Z19" r:id="rId1" display="Private Kollektive Finanzdienstleister 2007"/>
  </hyperlinks>
  <pageMargins left="0.78740157499999996" right="0.78740157499999996" top="0.984251969" bottom="0.984251969" header="0.5" footer="0.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Line="0" autoPict="0" macro="[0]!Wettbewerbslernen">
                <anchor moveWithCells="1" sizeWithCells="1">
                  <from>
                    <xdr:col>5</xdr:col>
                    <xdr:colOff>171450</xdr:colOff>
                    <xdr:row>10</xdr:row>
                    <xdr:rowOff>44450</xdr:rowOff>
                  </from>
                  <to>
                    <xdr:col>29</xdr:col>
                    <xdr:colOff>0</xdr:colOff>
                    <xdr:row>11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F17"/>
  <sheetViews>
    <sheetView showGridLines="0" showRowColHeaders="0" workbookViewId="0">
      <selection activeCell="C17" sqref="C17:F17"/>
    </sheetView>
  </sheetViews>
  <sheetFormatPr baseColWidth="10" defaultColWidth="9.1796875" defaultRowHeight="12.5" x14ac:dyDescent="0.25"/>
  <sheetData>
    <row r="1" spans="3:6" ht="13" x14ac:dyDescent="0.3">
      <c r="C1" s="15" t="s">
        <v>18</v>
      </c>
      <c r="D1" s="16" t="s">
        <v>19</v>
      </c>
      <c r="E1" s="16" t="s">
        <v>20</v>
      </c>
      <c r="F1" s="17" t="s">
        <v>21</v>
      </c>
    </row>
    <row r="2" spans="3:6" x14ac:dyDescent="0.25">
      <c r="C2" s="80" t="s">
        <v>25</v>
      </c>
      <c r="D2" s="59">
        <f>+ROW(WettbewerbsLernen!$C$19)</f>
        <v>19</v>
      </c>
      <c r="E2" s="59">
        <f>+COLUMN(WettbewerbsLernen!$C$19)</f>
        <v>3</v>
      </c>
      <c r="F2" s="59">
        <v>3</v>
      </c>
    </row>
    <row r="3" spans="3:6" x14ac:dyDescent="0.25">
      <c r="C3" s="80" t="s">
        <v>22</v>
      </c>
      <c r="D3" s="59">
        <f>+ROW(WettbewerbsLernen!$C$11)</f>
        <v>11</v>
      </c>
      <c r="E3" s="59">
        <f>+COLUMN(WettbewerbsLernen!$C$11)</f>
        <v>3</v>
      </c>
      <c r="F3" s="59">
        <f>+WettbewerbsLernen!C11</f>
        <v>0.5</v>
      </c>
    </row>
    <row r="4" spans="3:6" x14ac:dyDescent="0.25">
      <c r="C4" s="80" t="s">
        <v>2</v>
      </c>
      <c r="D4" s="59">
        <f>+ROW(WettbewerbsLernen!$Y$9)</f>
        <v>9</v>
      </c>
      <c r="E4" s="59">
        <f>+COLUMN(WettbewerbsLernen!$Y$9)</f>
        <v>25</v>
      </c>
      <c r="F4" s="59">
        <f>+WettbewerbsLernen!Y9</f>
        <v>1</v>
      </c>
    </row>
    <row r="5" spans="3:6" x14ac:dyDescent="0.25">
      <c r="C5" s="80" t="s">
        <v>23</v>
      </c>
      <c r="D5" s="59"/>
      <c r="E5" s="59"/>
      <c r="F5" s="59">
        <v>4</v>
      </c>
    </row>
    <row r="6" spans="3:6" x14ac:dyDescent="0.25">
      <c r="C6" s="80" t="s">
        <v>24</v>
      </c>
      <c r="D6" s="59">
        <f>+ROW(WettbewerbsLernen!$C$15)</f>
        <v>15</v>
      </c>
      <c r="E6" s="59">
        <f>+COLUMN(WettbewerbsLernen!$C$15)</f>
        <v>3</v>
      </c>
      <c r="F6" s="59">
        <f>+WettbewerbsLernen!C15</f>
        <v>1</v>
      </c>
    </row>
    <row r="7" spans="3:6" x14ac:dyDescent="0.25">
      <c r="C7" s="80" t="s">
        <v>17</v>
      </c>
      <c r="D7" s="59">
        <f>+ROW(WettbewerbsLernen!$C$13)</f>
        <v>13</v>
      </c>
      <c r="E7" s="59">
        <f>+COLUMN(WettbewerbsLernen!$C$13)</f>
        <v>3</v>
      </c>
      <c r="F7" s="59">
        <f>+WettbewerbsLernen!C13</f>
        <v>1</v>
      </c>
    </row>
    <row r="8" spans="3:6" x14ac:dyDescent="0.25">
      <c r="C8" s="80" t="s">
        <v>3</v>
      </c>
      <c r="D8" s="59">
        <f>+ROW(WettbewerbsLernen!$G$10)</f>
        <v>10</v>
      </c>
      <c r="E8" s="59">
        <f>+COLUMN(WettbewerbsLernen!$G$10)</f>
        <v>7</v>
      </c>
      <c r="F8" s="59">
        <f>+WettbewerbsLernen!G10</f>
        <v>0</v>
      </c>
    </row>
    <row r="9" spans="3:6" x14ac:dyDescent="0.25">
      <c r="C9" s="80" t="s">
        <v>26</v>
      </c>
      <c r="D9" s="59">
        <f>+ROW(WettbewerbsLernen!$G$3)</f>
        <v>3</v>
      </c>
      <c r="E9" s="59">
        <f>+COLUMN(WettbewerbsLernen!$G$3)</f>
        <v>7</v>
      </c>
      <c r="F9" s="59">
        <f>+WettbewerbsLernen!G3</f>
        <v>1</v>
      </c>
    </row>
    <row r="10" spans="3:6" x14ac:dyDescent="0.25">
      <c r="C10" s="80" t="s">
        <v>27</v>
      </c>
      <c r="D10" s="59">
        <f>+ROW(WettbewerbsLernen!$I$5)</f>
        <v>5</v>
      </c>
      <c r="E10" s="59">
        <f>+COLUMN(WettbewerbsLernen!$I$5)</f>
        <v>9</v>
      </c>
      <c r="F10" s="59">
        <f>+WettbewerbsLernen!I5</f>
        <v>1</v>
      </c>
    </row>
    <row r="11" spans="3:6" x14ac:dyDescent="0.25">
      <c r="C11" s="80" t="s">
        <v>28</v>
      </c>
      <c r="D11" s="59">
        <f>+ROW(WettbewerbsLernen!$G$14)</f>
        <v>14</v>
      </c>
      <c r="E11" s="59">
        <f>+COLUMN(WettbewerbsLernen!$G$14)</f>
        <v>7</v>
      </c>
      <c r="F11" s="59">
        <f>+WettbewerbsLernen!G14</f>
        <v>1</v>
      </c>
    </row>
    <row r="12" spans="3:6" x14ac:dyDescent="0.25">
      <c r="C12" s="80" t="s">
        <v>29</v>
      </c>
      <c r="D12" s="60"/>
      <c r="E12" s="60"/>
      <c r="F12" s="61">
        <f>+E10-E9+1</f>
        <v>3</v>
      </c>
    </row>
    <row r="13" spans="3:6" x14ac:dyDescent="0.25">
      <c r="C13" s="80" t="s">
        <v>5</v>
      </c>
      <c r="D13" s="59">
        <f>+ROW(WettbewerbsLernen!$Q$10)</f>
        <v>10</v>
      </c>
      <c r="E13" s="59">
        <f>+COLUMN(WettbewerbsLernen!$Q$10)</f>
        <v>17</v>
      </c>
      <c r="F13" s="59">
        <f>+WettbewerbsLernen!Q10</f>
        <v>1</v>
      </c>
    </row>
    <row r="14" spans="3:6" x14ac:dyDescent="0.25">
      <c r="C14" s="80" t="s">
        <v>32</v>
      </c>
      <c r="D14" s="59">
        <f>+ROW(WettbewerbsLernen!$Q$14)</f>
        <v>14</v>
      </c>
      <c r="E14" s="59">
        <f>+COLUMN(WettbewerbsLernen!$Q$14)</f>
        <v>17</v>
      </c>
      <c r="F14" s="59">
        <f>+WettbewerbsLernen!Q14</f>
        <v>1</v>
      </c>
    </row>
    <row r="15" spans="3:6" x14ac:dyDescent="0.25">
      <c r="C15" s="80" t="s">
        <v>34</v>
      </c>
      <c r="D15" s="59">
        <f>+ROW(WettbewerbsLernen!$U$3)</f>
        <v>3</v>
      </c>
      <c r="E15" s="59">
        <f>+COLUMN(WettbewerbsLernen!$U$3)</f>
        <v>21</v>
      </c>
      <c r="F15" s="79">
        <f>+WettbewerbsLernen!U3</f>
        <v>0.14647179508517527</v>
      </c>
    </row>
    <row r="16" spans="3:6" x14ac:dyDescent="0.25">
      <c r="C16" s="80" t="s">
        <v>33</v>
      </c>
      <c r="F16" s="73">
        <f>+E15-E10-1-F12-1</f>
        <v>7</v>
      </c>
    </row>
    <row r="17" spans="3:6" x14ac:dyDescent="0.25">
      <c r="C17" s="80" t="s">
        <v>42</v>
      </c>
      <c r="D17" s="59">
        <v>17</v>
      </c>
      <c r="E17" s="59">
        <v>3</v>
      </c>
      <c r="F17" s="73">
        <f>+WettbewerbsLernen!C17</f>
        <v>1</v>
      </c>
    </row>
  </sheetData>
  <pageMargins left="0.78740157499999996" right="0.78740157499999996" top="0.984251969" bottom="0.984251969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WettbewerbsLernen</vt:lpstr>
      <vt:lpstr>ZSP</vt:lpstr>
    </vt:vector>
  </TitlesOfParts>
  <Company>Dr. Robert Holz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</dc:creator>
  <cp:lastModifiedBy>rjpholz</cp:lastModifiedBy>
  <dcterms:created xsi:type="dcterms:W3CDTF">2007-03-15T08:08:34Z</dcterms:created>
  <dcterms:modified xsi:type="dcterms:W3CDTF">2019-05-20T06:55:15Z</dcterms:modified>
</cp:coreProperties>
</file>